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Финансовые отчеты УК 2018 год\"/>
    </mc:Choice>
  </mc:AlternateContent>
  <bookViews>
    <workbookView xWindow="0" yWindow="0" windowWidth="28800" windowHeight="12330"/>
  </bookViews>
  <sheets>
    <sheet name="Лист2" sheetId="2" r:id="rId1"/>
  </sheets>
  <definedNames>
    <definedName name="_Hlk4533147" localSheetId="0">Лист2!#REF!</definedName>
    <definedName name="_Hlk4535706" localSheetId="0">Лист2!#REF!</definedName>
    <definedName name="_Hlk4535866" localSheetId="0">Лист2!$A$99</definedName>
    <definedName name="_Hlk4535907" localSheetId="0">Лист2!$A$101</definedName>
    <definedName name="_Hlk4536147" localSheetId="0">Лист2!$A$105</definedName>
    <definedName name="_Hlk4536156" localSheetId="0">Лист2!$A$102</definedName>
    <definedName name="_Hlk4536457" localSheetId="0">Лист2!$A$109</definedName>
    <definedName name="_Hlk4536585" localSheetId="0">Лист2!$A$113</definedName>
    <definedName name="OLE_LINK27" localSheetId="0">Лист2!#REF!</definedName>
  </definedNames>
  <calcPr calcId="162913" refMode="R1C1"/>
</workbook>
</file>

<file path=xl/calcChain.xml><?xml version="1.0" encoding="utf-8"?>
<calcChain xmlns="http://schemas.openxmlformats.org/spreadsheetml/2006/main">
  <c r="B104" i="2" l="1"/>
  <c r="B70" i="2"/>
  <c r="B91" i="2"/>
  <c r="B87" i="2"/>
  <c r="B108" i="2"/>
  <c r="B65" i="2"/>
  <c r="B55" i="2"/>
  <c r="B37" i="2" s="1"/>
  <c r="B120" i="2" l="1"/>
  <c r="B100" i="2" s="1"/>
  <c r="B127" i="2" l="1"/>
  <c r="B131" i="2"/>
</calcChain>
</file>

<file path=xl/sharedStrings.xml><?xml version="1.0" encoding="utf-8"?>
<sst xmlns="http://schemas.openxmlformats.org/spreadsheetml/2006/main" count="239" uniqueCount="98">
  <si>
    <t>Аварийное обслуживание</t>
  </si>
  <si>
    <t>УК ЖД</t>
  </si>
  <si>
    <t>Адрес</t>
  </si>
  <si>
    <t>Дата начала отчетного периода</t>
  </si>
  <si>
    <t>Дата конца отчетного периода</t>
  </si>
  <si>
    <t>Общая информация о выполняемых работах</t>
  </si>
  <si>
    <t>(оказываемых услугах) по содержанию и текущему</t>
  </si>
  <si>
    <t>ремонту общего имущества в МКД</t>
  </si>
  <si>
    <t>Авансовые платежи потребителей (на начало</t>
  </si>
  <si>
    <t>периода)</t>
  </si>
  <si>
    <t>Переходящие остатки денежных средств ( на начало</t>
  </si>
  <si>
    <t>Задолженность потребителей ( на начало периода)</t>
  </si>
  <si>
    <t>2 148 395,68</t>
  </si>
  <si>
    <t>Начисленно за услуги (работы) по содержанию и</t>
  </si>
  <si>
    <t>текущему ремонту, в том числе</t>
  </si>
  <si>
    <t>1)за содержание и текущий ремонт</t>
  </si>
  <si>
    <t>2)пени за несвоевременную оплату</t>
  </si>
  <si>
    <t>40 191,56</t>
  </si>
  <si>
    <t>Получено денежных средств, в том числе</t>
  </si>
  <si>
    <t>3 717 786,89</t>
  </si>
  <si>
    <t>1)денежных средств от собственников/нанимателей</t>
  </si>
  <si>
    <t>помещений</t>
  </si>
  <si>
    <t>2)целевых взносов от собственников/нанимателей</t>
  </si>
  <si>
    <t>-</t>
  </si>
  <si>
    <t>3)субсидий</t>
  </si>
  <si>
    <t>4)денежных средств от использования общего</t>
  </si>
  <si>
    <t>имущества</t>
  </si>
  <si>
    <t>5)прочие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</si>
  <si>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</si>
  <si>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</si>
  <si>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 на конец</t>
  </si>
  <si>
    <t>Задолженность потребителей ( на конец периода)</t>
  </si>
  <si>
    <t>Выполненные работы (оказанные услуги) по</t>
  </si>
  <si>
    <t>содержанию общего имущества и текущему</t>
  </si>
  <si>
    <t>ремонту в отчетном периоде</t>
  </si>
  <si>
    <t>Наименование работ (услуг)</t>
  </si>
  <si>
    <t>Содержание МКД</t>
  </si>
  <si>
    <t>Годовая фактическая стоимость работ (услуг)</t>
  </si>
  <si>
    <t>Детальный перечень выполненных работ</t>
  </si>
  <si>
    <t>(оказанных услуг) в рамках выбранной работы</t>
  </si>
  <si>
    <t>(услуги)</t>
  </si>
  <si>
    <t>Наименование работы (услуги), выполняемой в</t>
  </si>
  <si>
    <t>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</si>
  <si>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</si>
  <si>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</si>
  <si>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</si>
  <si>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кв.м</t>
  </si>
  <si>
    <t>Стоимость на единицу измерения</t>
  </si>
  <si>
    <t xml:space="preserve">Поверка узлов учета </t>
  </si>
  <si>
    <t>По мере необходимости</t>
  </si>
  <si>
    <t>кв. м</t>
  </si>
  <si>
    <t>ТО, ремонт инженерных сетей,</t>
  </si>
  <si>
    <t>оборудования и конструктивных элементов здания</t>
  </si>
  <si>
    <t>Вывоз мусора (ТБО, КГО)</t>
  </si>
  <si>
    <t>куб.м</t>
  </si>
  <si>
    <t>Транспортные услуги</t>
  </si>
  <si>
    <t>Уборка снега</t>
  </si>
  <si>
    <t>Коммунальный ресурс на содержание общего имущества МКД</t>
  </si>
  <si>
    <t>Текущий ремонт</t>
  </si>
  <si>
    <t>Хозяйственные товары, инвентарь, материалы для проведения текущего ремонта, инструмент, спецодежда, запасные части</t>
  </si>
  <si>
    <t xml:space="preserve">Услуги сторонних организаций по текущему ремонту  </t>
  </si>
  <si>
    <t>Наименование работы (услуги), выполняемой в рамках указанного раздела работ (услуг)</t>
  </si>
  <si>
    <t>Страхование лифтов</t>
  </si>
  <si>
    <t>Ежегодно</t>
  </si>
  <si>
    <t>Управление МКД</t>
  </si>
  <si>
    <t>ФОТ сотрудников УК, обслуживающих МКД (администрация, инженерная служба, дворник, уборщица, слесарь-сантехник, паспортист, техник-смотритель, электрослесарь, бухгалтерия, юрист, менеджер по персоналу, офис-менеджер)</t>
  </si>
  <si>
    <t>Страховые взносы с ФОТ сотрудников УК,  обслуживающих МКД</t>
  </si>
  <si>
    <t>Аренда офиса</t>
  </si>
  <si>
    <t>Общехозяйственные расходы (канц. товары, связь, Интернет, банковские услуги, почтовые услуги, компьютерное сопровождение, заправка картриджей)</t>
  </si>
  <si>
    <t>Налог УСН, транспортный налог</t>
  </si>
  <si>
    <t>Общая информация по предоставленным</t>
  </si>
  <si>
    <t>коммунальным услугам</t>
  </si>
  <si>
    <t>Переходящие остатки денежных средств (на начало</t>
  </si>
  <si>
    <t>Задолженность потребителей (на начало периода)</t>
  </si>
  <si>
    <t>Переходящие остатки денежных средств (на конец</t>
  </si>
  <si>
    <t>Задолженность потребителей (на конец периода)</t>
  </si>
  <si>
    <t>Информация о предоставленных коммунальных</t>
  </si>
  <si>
    <t>услугах</t>
  </si>
  <si>
    <t>Вид коммунальной услуги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</si>
  <si>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</si>
  <si>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</si>
  <si>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</si>
  <si>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</si>
  <si>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</si>
  <si>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Начисленно поставщиком (поставщиком)</t>
  </si>
  <si>
    <t>коммунального ресурса</t>
  </si>
  <si>
    <t>Оплачено поставщику (поставщикам) коммунального</t>
  </si>
  <si>
    <t>ресурса</t>
  </si>
  <si>
    <t>Задолженность перед поставщиком (поставщиками)</t>
  </si>
  <si>
    <t>Размер пени и штрафов, уплаченные поставщику</t>
  </si>
  <si>
    <t>(поставщикам) коммунального ресурса</t>
  </si>
  <si>
    <t>Холодная вода, сток</t>
  </si>
  <si>
    <t>куб.м.</t>
  </si>
  <si>
    <t>Электроснабжение</t>
  </si>
  <si>
    <t>кВт*ч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</si>
  <si>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</si>
  <si>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Теплоэнергия</t>
  </si>
  <si>
    <t>Ул. Карла Маркса, 116А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</si>
</sst>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Liberation Sans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Liberation Sans"/>
      <family val="2"/>
      <charset val="204"/>
    </font>
    <font>
      <b/>
      <sz val="10"/>
      <color rgb="FF000000"/>
      <name val="Liberation Sans"/>
      <family val="2"/>
      <charset val="204"/>
    </font>
    <font>
      <sz val="10"/>
      <color rgb="FFFFFFFF"/>
      <name val="Liberation Sans"/>
      <family val="2"/>
      <charset val="204"/>
    </font>
    <font>
      <sz val="10"/>
      <color rgb="FFCC0000"/>
      <name val="Liberation Sans"/>
      <family val="2"/>
      <charset val="204"/>
    </font>
    <font>
      <b/>
      <sz val="10"/>
      <color rgb="FFFFFFFF"/>
      <name val="Liberation Sans"/>
      <family val="2"/>
      <charset val="204"/>
    </font>
    <font>
      <i/>
      <sz val="10"/>
      <color rgb="FF808080"/>
      <name val="Liberation Sans"/>
      <family val="2"/>
      <charset val="204"/>
    </font>
    <font>
      <sz val="10"/>
      <color rgb="FF006600"/>
      <name val="Liberation Sans"/>
      <family val="2"/>
      <charset val="204"/>
    </font>
    <font>
      <b/>
      <sz val="24"/>
      <color rgb="FF000000"/>
      <name val="Liberation Sans"/>
      <family val="2"/>
      <charset val="204"/>
    </font>
    <font>
      <sz val="18"/>
      <color rgb="FF000000"/>
      <name val="Liberation Sans"/>
      <family val="2"/>
      <charset val="204"/>
    </font>
    <font>
      <sz val="12"/>
      <color rgb="FF000000"/>
      <name val="Liberation Sans"/>
      <family val="2"/>
      <charset val="204"/>
    </font>
    <font>
      <u/>
      <sz val="10"/>
      <color rgb="FF0000EE"/>
      <name val="Liberation Sans"/>
      <family val="2"/>
      <charset val="204"/>
    </font>
    <font>
      <sz val="10"/>
      <color rgb="FF996600"/>
      <name val="Liberation Sans"/>
      <family val="2"/>
      <charset val="204"/>
    </font>
    <font>
      <sz val="10"/>
      <color rgb="FF333333"/>
      <name val="Liberation Sans"/>
      <family val="2"/>
      <charset val="204"/>
    </font>
    <font>
      <b/>
      <sz val="11"/>
      <color theme="1"/>
      <name val="Liberation Sans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FFFF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1.5"/>
      <color theme="1"/>
      <name val="Calibri"/>
      <family val="2"/>
      <charset val="204"/>
    </font>
    <font>
      <sz val="12"/>
      <color rgb="FFFF000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3" fillId="0" borderId="0"/>
    <xf numFmtId="0" fontId="4" fillId="2" borderId="0"/>
    <xf numFmtId="0" fontId="4" fillId="3" borderId="0"/>
    <xf numFmtId="0" fontId="3" fillId="4" borderId="0"/>
    <xf numFmtId="0" fontId="5" fillId="5" borderId="0"/>
    <xf numFmtId="0" fontId="6" fillId="6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2" fillId="0" borderId="0"/>
    <xf numFmtId="0" fontId="2" fillId="0" borderId="0"/>
    <xf numFmtId="0" fontId="5" fillId="0" borderId="0"/>
  </cellStyleXfs>
  <cellXfs count="66">
    <xf numFmtId="0" fontId="0" fillId="0" borderId="0" xfId="0"/>
    <xf numFmtId="0" fontId="17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4" fontId="22" fillId="0" borderId="4" xfId="0" applyNumberFormat="1" applyFont="1" applyBorder="1" applyAlignment="1">
      <alignment horizontal="right" vertical="center" wrapText="1"/>
    </xf>
    <xf numFmtId="0" fontId="20" fillId="9" borderId="3" xfId="0" applyFont="1" applyFill="1" applyBorder="1" applyAlignment="1">
      <alignment vertical="center" wrapText="1"/>
    </xf>
    <xf numFmtId="0" fontId="20" fillId="9" borderId="4" xfId="0" applyFont="1" applyFill="1" applyBorder="1" applyAlignment="1">
      <alignment horizontal="right" vertical="center" wrapText="1"/>
    </xf>
    <xf numFmtId="14" fontId="21" fillId="9" borderId="4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 wrapText="1"/>
    </xf>
    <xf numFmtId="4" fontId="24" fillId="0" borderId="4" xfId="0" applyNumberFormat="1" applyFont="1" applyBorder="1" applyAlignment="1">
      <alignment horizontal="right" vertical="center" wrapText="1"/>
    </xf>
    <xf numFmtId="4" fontId="17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2" fillId="12" borderId="5" xfId="0" applyFont="1" applyFill="1" applyBorder="1" applyAlignment="1">
      <alignment vertical="center" wrapText="1"/>
    </xf>
    <xf numFmtId="0" fontId="32" fillId="12" borderId="3" xfId="0" applyFont="1" applyFill="1" applyBorder="1" applyAlignment="1">
      <alignment vertical="center" wrapText="1"/>
    </xf>
    <xf numFmtId="0" fontId="22" fillId="12" borderId="5" xfId="0" applyFont="1" applyFill="1" applyBorder="1" applyAlignment="1">
      <alignment vertical="center" wrapText="1"/>
    </xf>
    <xf numFmtId="0" fontId="22" fillId="12" borderId="3" xfId="0" applyFont="1" applyFill="1" applyBorder="1" applyAlignment="1">
      <alignment vertical="center" wrapText="1"/>
    </xf>
    <xf numFmtId="0" fontId="22" fillId="9" borderId="5" xfId="0" applyFont="1" applyFill="1" applyBorder="1" applyAlignment="1">
      <alignment vertical="center" wrapText="1"/>
    </xf>
    <xf numFmtId="0" fontId="22" fillId="9" borderId="3" xfId="0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3" fillId="0" borderId="8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vertical="center" wrapText="1"/>
    </xf>
    <xf numFmtId="4" fontId="33" fillId="0" borderId="6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26" fillId="0" borderId="4" xfId="0" applyNumberFormat="1" applyFont="1" applyBorder="1" applyAlignment="1">
      <alignment horizontal="right" vertical="center" wrapText="1"/>
    </xf>
    <xf numFmtId="0" fontId="15" fillId="13" borderId="0" xfId="0" applyFont="1" applyFill="1" applyAlignment="1">
      <alignment horizontal="center" wrapText="1"/>
    </xf>
    <xf numFmtId="4" fontId="24" fillId="0" borderId="6" xfId="0" applyNumberFormat="1" applyFont="1" applyBorder="1" applyAlignment="1">
      <alignment vertical="center" wrapText="1"/>
    </xf>
    <xf numFmtId="4" fontId="25" fillId="0" borderId="6" xfId="0" applyNumberFormat="1" applyFont="1" applyBorder="1" applyAlignment="1">
      <alignment vertical="center" wrapText="1"/>
    </xf>
    <xf numFmtId="4" fontId="25" fillId="0" borderId="4" xfId="0" applyNumberFormat="1" applyFont="1" applyBorder="1" applyAlignment="1">
      <alignment vertical="center" wrapText="1"/>
    </xf>
    <xf numFmtId="4" fontId="22" fillId="0" borderId="6" xfId="0" applyNumberFormat="1" applyFont="1" applyBorder="1" applyAlignment="1">
      <alignment vertical="center" wrapText="1"/>
    </xf>
    <xf numFmtId="4" fontId="23" fillId="0" borderId="4" xfId="0" applyNumberFormat="1" applyFont="1" applyBorder="1" applyAlignment="1">
      <alignment horizontal="right" vertical="center" wrapText="1"/>
    </xf>
    <xf numFmtId="4" fontId="25" fillId="0" borderId="4" xfId="0" applyNumberFormat="1" applyFont="1" applyBorder="1" applyAlignment="1">
      <alignment horizontal="right" vertical="center" wrapText="1"/>
    </xf>
    <xf numFmtId="4" fontId="27" fillId="0" borderId="4" xfId="0" applyNumberFormat="1" applyFont="1" applyBorder="1" applyAlignment="1">
      <alignment horizontal="right" vertical="center" wrapText="1"/>
    </xf>
    <xf numFmtId="4" fontId="28" fillId="0" borderId="4" xfId="0" applyNumberFormat="1" applyFont="1" applyBorder="1" applyAlignment="1">
      <alignment vertical="center" wrapText="1"/>
    </xf>
    <xf numFmtId="4" fontId="29" fillId="10" borderId="4" xfId="0" applyNumberFormat="1" applyFont="1" applyFill="1" applyBorder="1" applyAlignment="1">
      <alignment vertical="center" wrapText="1"/>
    </xf>
    <xf numFmtId="4" fontId="20" fillId="10" borderId="4" xfId="0" applyNumberFormat="1" applyFont="1" applyFill="1" applyBorder="1" applyAlignment="1">
      <alignment horizontal="right" vertical="center" wrapText="1"/>
    </xf>
    <xf numFmtId="4" fontId="30" fillId="0" borderId="6" xfId="0" applyNumberFormat="1" applyFont="1" applyBorder="1" applyAlignment="1">
      <alignment vertical="center" wrapText="1"/>
    </xf>
    <xf numFmtId="4" fontId="28" fillId="0" borderId="6" xfId="0" applyNumberFormat="1" applyFont="1" applyBorder="1" applyAlignment="1">
      <alignment vertical="center" wrapText="1"/>
    </xf>
    <xf numFmtId="4" fontId="24" fillId="11" borderId="6" xfId="0" applyNumberFormat="1" applyFont="1" applyFill="1" applyBorder="1" applyAlignment="1">
      <alignment vertical="center" wrapText="1"/>
    </xf>
    <xf numFmtId="4" fontId="22" fillId="11" borderId="4" xfId="0" applyNumberFormat="1" applyFont="1" applyFill="1" applyBorder="1" applyAlignment="1">
      <alignment vertical="center" wrapText="1"/>
    </xf>
    <xf numFmtId="4" fontId="24" fillId="0" borderId="4" xfId="0" applyNumberFormat="1" applyFont="1" applyBorder="1" applyAlignment="1">
      <alignment vertical="center" wrapText="1"/>
    </xf>
    <xf numFmtId="4" fontId="22" fillId="11" borderId="8" xfId="0" applyNumberFormat="1" applyFont="1" applyFill="1" applyBorder="1" applyAlignment="1">
      <alignment vertical="center" wrapText="1"/>
    </xf>
    <xf numFmtId="4" fontId="23" fillId="11" borderId="4" xfId="0" applyNumberFormat="1" applyFont="1" applyFill="1" applyBorder="1" applyAlignment="1">
      <alignment vertical="center" wrapText="1"/>
    </xf>
    <xf numFmtId="4" fontId="23" fillId="0" borderId="4" xfId="0" applyNumberFormat="1" applyFont="1" applyBorder="1" applyAlignment="1">
      <alignment vertical="center" wrapText="1"/>
    </xf>
    <xf numFmtId="4" fontId="22" fillId="11" borderId="6" xfId="0" applyNumberFormat="1" applyFont="1" applyFill="1" applyBorder="1" applyAlignment="1">
      <alignment vertical="center" wrapText="1"/>
    </xf>
    <xf numFmtId="4" fontId="31" fillId="11" borderId="4" xfId="0" applyNumberFormat="1" applyFont="1" applyFill="1" applyBorder="1" applyAlignment="1">
      <alignment vertical="center" wrapText="1"/>
    </xf>
    <xf numFmtId="4" fontId="30" fillId="11" borderId="6" xfId="0" applyNumberFormat="1" applyFont="1" applyFill="1" applyBorder="1" applyAlignment="1">
      <alignment vertical="center" wrapText="1"/>
    </xf>
    <xf numFmtId="4" fontId="27" fillId="0" borderId="4" xfId="0" applyNumberFormat="1" applyFont="1" applyBorder="1" applyAlignment="1">
      <alignment vertical="center" wrapText="1"/>
    </xf>
    <xf numFmtId="4" fontId="16" fillId="0" borderId="6" xfId="0" applyNumberFormat="1" applyFont="1" applyBorder="1" applyAlignment="1">
      <alignment vertical="center" wrapText="1"/>
    </xf>
    <xf numFmtId="4" fontId="17" fillId="0" borderId="6" xfId="0" applyNumberFormat="1" applyFont="1" applyBorder="1" applyAlignment="1">
      <alignment vertical="center" wrapText="1"/>
    </xf>
    <xf numFmtId="4" fontId="17" fillId="0" borderId="4" xfId="0" applyNumberFormat="1" applyFont="1" applyBorder="1" applyAlignment="1">
      <alignment vertical="center" wrapText="1"/>
    </xf>
    <xf numFmtId="4" fontId="22" fillId="12" borderId="4" xfId="0" applyNumberFormat="1" applyFont="1" applyFill="1" applyBorder="1" applyAlignment="1">
      <alignment horizontal="justify" vertical="center" wrapText="1"/>
    </xf>
    <xf numFmtId="4" fontId="22" fillId="12" borderId="4" xfId="0" applyNumberFormat="1" applyFont="1" applyFill="1" applyBorder="1" applyAlignment="1">
      <alignment vertical="center" wrapText="1"/>
    </xf>
    <xf numFmtId="4" fontId="22" fillId="12" borderId="10" xfId="0" applyNumberFormat="1" applyFont="1" applyFill="1" applyBorder="1" applyAlignment="1">
      <alignment vertical="center" wrapText="1"/>
    </xf>
    <xf numFmtId="4" fontId="19" fillId="0" borderId="4" xfId="0" applyNumberFormat="1" applyFont="1" applyBorder="1" applyAlignment="1">
      <alignment vertical="center" wrapText="1"/>
    </xf>
    <xf numFmtId="4" fontId="0" fillId="0" borderId="0" xfId="0" applyNumberFormat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6"/>
  <sheetViews>
    <sheetView tabSelected="1" topLeftCell="A127" workbookViewId="0">
      <selection activeCell="E92" sqref="E92"/>
    </sheetView>
  </sheetViews>
  <sheetFormatPr defaultRowHeight="15" customHeight="1" x14ac:dyDescent="0.2"/>
  <cols>
    <col min="1" max="1" width="63.75" customWidth="1"/>
    <col min="2" max="2" width="33.25" customWidth="1"/>
    <col min="5" max="5" width="11.375" bestFit="1" customWidth="1"/>
  </cols>
  <sheetData>
    <row r="1" spans="1:2" ht="15" customHeight="1" x14ac:dyDescent="0.2">
      <c r="A1" s="35" t="s">
        <v>95</v>
      </c>
      <c r="B1" s="35"/>
    </row>
    <row r="2" spans="1:2" ht="39" customHeight="1" x14ac:dyDescent="0.2">
      <c r="A2" s="35"/>
      <c r="B2" s="35"/>
    </row>
    <row r="3" spans="1:2" ht="15" customHeight="1" thickBot="1" x14ac:dyDescent="0.25">
      <c r="A3" s="1"/>
      <c r="B3" s="2" t="s">
        <v>1</v>
      </c>
    </row>
    <row r="4" spans="1:2" ht="15" customHeight="1" thickBot="1" x14ac:dyDescent="0.25">
      <c r="A4" s="9" t="s">
        <v>2</v>
      </c>
      <c r="B4" s="10" t="s">
        <v>97</v>
      </c>
    </row>
    <row r="5" spans="1:2" ht="15" customHeight="1" thickBot="1" x14ac:dyDescent="0.25">
      <c r="A5" s="9" t="s">
        <v>3</v>
      </c>
      <c r="B5" s="11">
        <v>43101</v>
      </c>
    </row>
    <row r="6" spans="1:2" ht="15" customHeight="1" thickBot="1" x14ac:dyDescent="0.25">
      <c r="A6" s="9" t="s">
        <v>4</v>
      </c>
      <c r="B6" s="11">
        <v>43465</v>
      </c>
    </row>
    <row r="7" spans="1:2" ht="15" customHeight="1" x14ac:dyDescent="0.2">
      <c r="A7" s="26" t="s">
        <v>5</v>
      </c>
      <c r="B7" s="36"/>
    </row>
    <row r="8" spans="1:2" ht="15" customHeight="1" x14ac:dyDescent="0.2">
      <c r="A8" s="26" t="s">
        <v>6</v>
      </c>
      <c r="B8" s="37"/>
    </row>
    <row r="9" spans="1:2" ht="15" customHeight="1" thickBot="1" x14ac:dyDescent="0.25">
      <c r="A9" s="27" t="s">
        <v>7</v>
      </c>
      <c r="B9" s="38"/>
    </row>
    <row r="10" spans="1:2" ht="15" customHeight="1" x14ac:dyDescent="0.2">
      <c r="A10" s="5" t="s">
        <v>8</v>
      </c>
      <c r="B10" s="36"/>
    </row>
    <row r="11" spans="1:2" ht="15" customHeight="1" thickBot="1" x14ac:dyDescent="0.25">
      <c r="A11" s="6" t="s">
        <v>9</v>
      </c>
      <c r="B11" s="13">
        <v>0</v>
      </c>
    </row>
    <row r="12" spans="1:2" ht="15" customHeight="1" x14ac:dyDescent="0.2">
      <c r="A12" s="5" t="s">
        <v>10</v>
      </c>
      <c r="B12" s="36"/>
    </row>
    <row r="13" spans="1:2" ht="15" customHeight="1" thickBot="1" x14ac:dyDescent="0.25">
      <c r="A13" s="6" t="s">
        <v>9</v>
      </c>
      <c r="B13" s="13">
        <v>0</v>
      </c>
    </row>
    <row r="14" spans="1:2" ht="15" customHeight="1" thickBot="1" x14ac:dyDescent="0.25">
      <c r="A14" s="6" t="s">
        <v>11</v>
      </c>
      <c r="B14" s="8" t="s">
        <v>12</v>
      </c>
    </row>
    <row r="15" spans="1:2" ht="15" customHeight="1" x14ac:dyDescent="0.2">
      <c r="A15" s="5" t="s">
        <v>13</v>
      </c>
      <c r="B15" s="39"/>
    </row>
    <row r="16" spans="1:2" ht="15" customHeight="1" thickBot="1" x14ac:dyDescent="0.25">
      <c r="A16" s="6" t="s">
        <v>14</v>
      </c>
      <c r="B16" s="8">
        <v>8165299.4800000004</v>
      </c>
    </row>
    <row r="17" spans="1:2" ht="15" customHeight="1" thickBot="1" x14ac:dyDescent="0.25">
      <c r="A17" s="6" t="s">
        <v>15</v>
      </c>
      <c r="B17" s="40"/>
    </row>
    <row r="18" spans="1:2" ht="15" customHeight="1" thickBot="1" x14ac:dyDescent="0.25">
      <c r="A18" s="6" t="s">
        <v>16</v>
      </c>
      <c r="B18" s="34" t="s">
        <v>17</v>
      </c>
    </row>
    <row r="19" spans="1:2" ht="15" customHeight="1" thickBot="1" x14ac:dyDescent="0.25">
      <c r="A19" s="6" t="s">
        <v>18</v>
      </c>
      <c r="B19" s="8">
        <v>7548931.9000000004</v>
      </c>
    </row>
    <row r="20" spans="1:2" ht="15" customHeight="1" x14ac:dyDescent="0.2">
      <c r="A20" s="5" t="s">
        <v>20</v>
      </c>
      <c r="B20" s="39"/>
    </row>
    <row r="21" spans="1:2" ht="15" customHeight="1" thickBot="1" x14ac:dyDescent="0.25">
      <c r="A21" s="6" t="s">
        <v>21</v>
      </c>
      <c r="B21" s="8">
        <v>7548931.9000000004</v>
      </c>
    </row>
    <row r="22" spans="1:2" ht="15" customHeight="1" x14ac:dyDescent="0.2">
      <c r="A22" s="5" t="s">
        <v>22</v>
      </c>
      <c r="B22" s="36"/>
    </row>
    <row r="23" spans="1:2" ht="15" customHeight="1" thickBot="1" x14ac:dyDescent="0.25">
      <c r="A23" s="6" t="s">
        <v>21</v>
      </c>
      <c r="B23" s="13" t="s">
        <v>23</v>
      </c>
    </row>
    <row r="24" spans="1:2" ht="15" customHeight="1" thickBot="1" x14ac:dyDescent="0.25">
      <c r="A24" s="6" t="s">
        <v>24</v>
      </c>
      <c r="B24" s="13" t="s">
        <v>23</v>
      </c>
    </row>
    <row r="25" spans="1:2" ht="15" customHeight="1" x14ac:dyDescent="0.2">
      <c r="A25" s="5" t="s">
        <v>25</v>
      </c>
      <c r="B25" s="36"/>
    </row>
    <row r="26" spans="1:2" ht="15" customHeight="1" thickBot="1" x14ac:dyDescent="0.25">
      <c r="A26" s="6" t="s">
        <v>26</v>
      </c>
      <c r="B26" s="41" t="s">
        <v>23</v>
      </c>
    </row>
    <row r="27" spans="1:2" ht="15" customHeight="1" thickBot="1" x14ac:dyDescent="0.25">
      <c r="A27" s="6" t="s">
        <v>27</v>
      </c>
      <c r="B27" s="42" t="s">
        <v>23</v>
      </c>
    </row>
    <row r="28" spans="1:2" ht="15" customHeight="1" thickBot="1" x14ac:dyDescent="0.25">
      <c r="A28" s="6" t="s">
        <v>28</v>
      </c>
      <c r="B28" s="8" t="s">
        <v>19</v>
      </c>
    </row>
    <row r="29" spans="1:2" ht="15" customHeight="1" thickBot="1" x14ac:dyDescent="0.25">
      <c r="A29" s="6" t="s">
        <v>29</v>
      </c>
      <c r="B29" s="13" t="s">
        <v>23</v>
      </c>
    </row>
    <row r="30" spans="1:2" ht="15" customHeight="1" x14ac:dyDescent="0.2">
      <c r="A30" s="5" t="s">
        <v>30</v>
      </c>
      <c r="B30" s="36"/>
    </row>
    <row r="31" spans="1:2" ht="15" customHeight="1" thickBot="1" x14ac:dyDescent="0.25">
      <c r="A31" s="6" t="s">
        <v>9</v>
      </c>
      <c r="B31" s="13" t="s">
        <v>23</v>
      </c>
    </row>
    <row r="32" spans="1:2" ht="15" customHeight="1" thickBot="1" x14ac:dyDescent="0.25">
      <c r="A32" s="6" t="s">
        <v>31</v>
      </c>
      <c r="B32" s="8">
        <v>2764763.26</v>
      </c>
    </row>
    <row r="33" spans="1:2" ht="15" customHeight="1" x14ac:dyDescent="0.2">
      <c r="A33" s="24" t="s">
        <v>32</v>
      </c>
      <c r="B33" s="36"/>
    </row>
    <row r="34" spans="1:2" ht="15" customHeight="1" x14ac:dyDescent="0.2">
      <c r="A34" s="24" t="s">
        <v>33</v>
      </c>
      <c r="B34" s="37"/>
    </row>
    <row r="35" spans="1:2" ht="15" customHeight="1" thickBot="1" x14ac:dyDescent="0.25">
      <c r="A35" s="25" t="s">
        <v>34</v>
      </c>
      <c r="B35" s="43"/>
    </row>
    <row r="36" spans="1:2" ht="15" customHeight="1" thickBot="1" x14ac:dyDescent="0.25">
      <c r="A36" s="6" t="s">
        <v>35</v>
      </c>
      <c r="B36" s="44" t="s">
        <v>36</v>
      </c>
    </row>
    <row r="37" spans="1:2" ht="15" customHeight="1" thickBot="1" x14ac:dyDescent="0.25">
      <c r="A37" s="6" t="s">
        <v>37</v>
      </c>
      <c r="B37" s="45">
        <f>B45+B50+B55+B60+B65+B70+B75</f>
        <v>3480352.5300000003</v>
      </c>
    </row>
    <row r="38" spans="1:2" ht="15" customHeight="1" x14ac:dyDescent="0.2">
      <c r="A38" s="3" t="s">
        <v>38</v>
      </c>
      <c r="B38" s="46"/>
    </row>
    <row r="39" spans="1:2" ht="15" customHeight="1" x14ac:dyDescent="0.2">
      <c r="A39" s="3" t="s">
        <v>39</v>
      </c>
      <c r="B39" s="47"/>
    </row>
    <row r="40" spans="1:2" ht="15" customHeight="1" thickBot="1" x14ac:dyDescent="0.25">
      <c r="A40" s="4" t="s">
        <v>40</v>
      </c>
      <c r="B40" s="38"/>
    </row>
    <row r="41" spans="1:2" ht="15" customHeight="1" x14ac:dyDescent="0.2">
      <c r="A41" s="5" t="s">
        <v>41</v>
      </c>
      <c r="B41" s="48"/>
    </row>
    <row r="42" spans="1:2" ht="15" customHeight="1" thickBot="1" x14ac:dyDescent="0.25">
      <c r="A42" s="6" t="s">
        <v>42</v>
      </c>
      <c r="B42" s="49" t="s">
        <v>0</v>
      </c>
    </row>
    <row r="43" spans="1:2" ht="15" customHeight="1" thickBot="1" x14ac:dyDescent="0.25">
      <c r="A43" s="6" t="s">
        <v>43</v>
      </c>
      <c r="B43" s="50" t="s">
        <v>44</v>
      </c>
    </row>
    <row r="44" spans="1:2" ht="15" customHeight="1" thickBot="1" x14ac:dyDescent="0.25">
      <c r="A44" s="6" t="s">
        <v>45</v>
      </c>
      <c r="B44" s="50" t="s">
        <v>46</v>
      </c>
    </row>
    <row r="45" spans="1:2" ht="15" customHeight="1" thickBot="1" x14ac:dyDescent="0.25">
      <c r="A45" s="6" t="s">
        <v>47</v>
      </c>
      <c r="B45" s="8">
        <v>192625</v>
      </c>
    </row>
    <row r="46" spans="1:2" ht="15" customHeight="1" x14ac:dyDescent="0.2">
      <c r="A46" s="7" t="s">
        <v>41</v>
      </c>
      <c r="B46" s="51" t="s">
        <v>48</v>
      </c>
    </row>
    <row r="47" spans="1:2" ht="15" customHeight="1" thickBot="1" x14ac:dyDescent="0.25">
      <c r="A47" s="6" t="s">
        <v>42</v>
      </c>
      <c r="B47" s="52"/>
    </row>
    <row r="48" spans="1:2" ht="15" customHeight="1" thickBot="1" x14ac:dyDescent="0.25">
      <c r="A48" s="6" t="s">
        <v>43</v>
      </c>
      <c r="B48" s="53" t="s">
        <v>49</v>
      </c>
    </row>
    <row r="49" spans="1:2" ht="15" customHeight="1" thickBot="1" x14ac:dyDescent="0.25">
      <c r="A49" s="6" t="s">
        <v>45</v>
      </c>
      <c r="B49" s="50" t="s">
        <v>50</v>
      </c>
    </row>
    <row r="50" spans="1:2" ht="15" customHeight="1" thickBot="1" x14ac:dyDescent="0.25">
      <c r="A50" s="6" t="s">
        <v>47</v>
      </c>
      <c r="B50" s="34">
        <v>131684.53</v>
      </c>
    </row>
    <row r="51" spans="1:2" ht="15" customHeight="1" x14ac:dyDescent="0.2">
      <c r="A51" s="5" t="s">
        <v>41</v>
      </c>
      <c r="B51" s="54" t="s">
        <v>51</v>
      </c>
    </row>
    <row r="52" spans="1:2" ht="34.5" customHeight="1" thickBot="1" x14ac:dyDescent="0.25">
      <c r="A52" s="6" t="s">
        <v>42</v>
      </c>
      <c r="B52" s="49" t="s">
        <v>52</v>
      </c>
    </row>
    <row r="53" spans="1:2" ht="15" customHeight="1" thickBot="1" x14ac:dyDescent="0.25">
      <c r="A53" s="6" t="s">
        <v>43</v>
      </c>
      <c r="B53" s="50" t="s">
        <v>44</v>
      </c>
    </row>
    <row r="54" spans="1:2" ht="15" customHeight="1" thickBot="1" x14ac:dyDescent="0.25">
      <c r="A54" s="6" t="s">
        <v>45</v>
      </c>
      <c r="B54" s="50" t="s">
        <v>46</v>
      </c>
    </row>
    <row r="55" spans="1:2" ht="15" customHeight="1" thickBot="1" x14ac:dyDescent="0.25">
      <c r="A55" s="6" t="s">
        <v>47</v>
      </c>
      <c r="B55" s="8">
        <f>29739.54+1920+87876+958710.4</f>
        <v>1078245.94</v>
      </c>
    </row>
    <row r="56" spans="1:2" ht="15" customHeight="1" x14ac:dyDescent="0.2">
      <c r="A56" s="5" t="s">
        <v>41</v>
      </c>
      <c r="B56" s="48"/>
    </row>
    <row r="57" spans="1:2" ht="15" customHeight="1" thickBot="1" x14ac:dyDescent="0.25">
      <c r="A57" s="6" t="s">
        <v>42</v>
      </c>
      <c r="B57" s="49" t="s">
        <v>53</v>
      </c>
    </row>
    <row r="58" spans="1:2" ht="15" customHeight="1" thickBot="1" x14ac:dyDescent="0.25">
      <c r="A58" s="6" t="s">
        <v>43</v>
      </c>
      <c r="B58" s="50" t="s">
        <v>44</v>
      </c>
    </row>
    <row r="59" spans="1:2" ht="15" customHeight="1" thickBot="1" x14ac:dyDescent="0.25">
      <c r="A59" s="6" t="s">
        <v>45</v>
      </c>
      <c r="B59" s="50" t="s">
        <v>54</v>
      </c>
    </row>
    <row r="60" spans="1:2" ht="15" customHeight="1" thickBot="1" x14ac:dyDescent="0.25">
      <c r="A60" s="6" t="s">
        <v>47</v>
      </c>
      <c r="B60" s="8">
        <v>1026313.09</v>
      </c>
    </row>
    <row r="61" spans="1:2" ht="15" customHeight="1" x14ac:dyDescent="0.2">
      <c r="A61" s="5" t="s">
        <v>41</v>
      </c>
      <c r="B61" s="48"/>
    </row>
    <row r="62" spans="1:2" ht="15" customHeight="1" thickBot="1" x14ac:dyDescent="0.25">
      <c r="A62" s="6" t="s">
        <v>42</v>
      </c>
      <c r="B62" s="49" t="s">
        <v>55</v>
      </c>
    </row>
    <row r="63" spans="1:2" ht="15" customHeight="1" thickBot="1" x14ac:dyDescent="0.25">
      <c r="A63" s="6" t="s">
        <v>43</v>
      </c>
      <c r="B63" s="50" t="s">
        <v>49</v>
      </c>
    </row>
    <row r="64" spans="1:2" ht="15" customHeight="1" thickBot="1" x14ac:dyDescent="0.25">
      <c r="A64" s="6" t="s">
        <v>45</v>
      </c>
      <c r="B64" s="50" t="s">
        <v>46</v>
      </c>
    </row>
    <row r="65" spans="1:2" ht="15" customHeight="1" thickBot="1" x14ac:dyDescent="0.25">
      <c r="A65" s="6" t="s">
        <v>47</v>
      </c>
      <c r="B65" s="8">
        <f>2420</f>
        <v>2420</v>
      </c>
    </row>
    <row r="66" spans="1:2" ht="15" customHeight="1" x14ac:dyDescent="0.2">
      <c r="A66" s="5" t="s">
        <v>41</v>
      </c>
      <c r="B66" s="54" t="s">
        <v>56</v>
      </c>
    </row>
    <row r="67" spans="1:2" ht="15" customHeight="1" thickBot="1" x14ac:dyDescent="0.25">
      <c r="A67" s="6" t="s">
        <v>42</v>
      </c>
      <c r="B67" s="55"/>
    </row>
    <row r="68" spans="1:2" ht="15" customHeight="1" thickBot="1" x14ac:dyDescent="0.25">
      <c r="A68" s="6" t="s">
        <v>43</v>
      </c>
      <c r="B68" s="50" t="s">
        <v>49</v>
      </c>
    </row>
    <row r="69" spans="1:2" ht="15" customHeight="1" thickBot="1" x14ac:dyDescent="0.25">
      <c r="A69" s="6" t="s">
        <v>45</v>
      </c>
      <c r="B69" s="50" t="s">
        <v>46</v>
      </c>
    </row>
    <row r="70" spans="1:2" ht="15" customHeight="1" thickBot="1" x14ac:dyDescent="0.25">
      <c r="A70" s="6" t="s">
        <v>47</v>
      </c>
      <c r="B70" s="8">
        <f>38550+2700</f>
        <v>41250</v>
      </c>
    </row>
    <row r="71" spans="1:2" ht="15" customHeight="1" x14ac:dyDescent="0.2">
      <c r="A71" s="5" t="s">
        <v>41</v>
      </c>
      <c r="B71" s="56"/>
    </row>
    <row r="72" spans="1:2" ht="31.5" customHeight="1" thickBot="1" x14ac:dyDescent="0.25">
      <c r="A72" s="6" t="s">
        <v>42</v>
      </c>
      <c r="B72" s="49" t="s">
        <v>57</v>
      </c>
    </row>
    <row r="73" spans="1:2" ht="15" customHeight="1" thickBot="1" x14ac:dyDescent="0.25">
      <c r="A73" s="6" t="s">
        <v>43</v>
      </c>
      <c r="B73" s="50" t="s">
        <v>44</v>
      </c>
    </row>
    <row r="74" spans="1:2" ht="15" customHeight="1" thickBot="1" x14ac:dyDescent="0.25">
      <c r="A74" s="6" t="s">
        <v>45</v>
      </c>
      <c r="B74" s="50" t="s">
        <v>46</v>
      </c>
    </row>
    <row r="75" spans="1:2" ht="15" customHeight="1" thickBot="1" x14ac:dyDescent="0.25">
      <c r="A75" s="6" t="s">
        <v>47</v>
      </c>
      <c r="B75" s="8">
        <v>1007813.97</v>
      </c>
    </row>
    <row r="76" spans="1:2" ht="15" customHeight="1" x14ac:dyDescent="0.2">
      <c r="A76" s="24" t="s">
        <v>32</v>
      </c>
      <c r="B76" s="37"/>
    </row>
    <row r="77" spans="1:2" ht="15" customHeight="1" x14ac:dyDescent="0.2">
      <c r="A77" s="24" t="s">
        <v>33</v>
      </c>
      <c r="B77" s="37"/>
    </row>
    <row r="78" spans="1:2" ht="15" customHeight="1" thickBot="1" x14ac:dyDescent="0.25">
      <c r="A78" s="25" t="s">
        <v>34</v>
      </c>
      <c r="B78" s="57"/>
    </row>
    <row r="79" spans="1:2" ht="27" customHeight="1" thickBot="1" x14ac:dyDescent="0.25">
      <c r="A79" s="6" t="s">
        <v>35</v>
      </c>
      <c r="B79" s="44" t="s">
        <v>58</v>
      </c>
    </row>
    <row r="80" spans="1:2" ht="15" customHeight="1" thickBot="1" x14ac:dyDescent="0.25">
      <c r="A80" s="6" t="s">
        <v>37</v>
      </c>
      <c r="B80" s="45">
        <v>119794.45</v>
      </c>
    </row>
    <row r="81" spans="1:5" ht="15" customHeight="1" x14ac:dyDescent="0.2">
      <c r="A81" s="3" t="s">
        <v>38</v>
      </c>
      <c r="B81" s="37"/>
    </row>
    <row r="82" spans="1:5" ht="15" customHeight="1" x14ac:dyDescent="0.2">
      <c r="A82" s="3" t="s">
        <v>39</v>
      </c>
      <c r="B82" s="37"/>
    </row>
    <row r="83" spans="1:5" ht="15" customHeight="1" thickBot="1" x14ac:dyDescent="0.25">
      <c r="A83" s="4" t="s">
        <v>40</v>
      </c>
      <c r="B83" s="57"/>
    </row>
    <row r="84" spans="1:5" ht="63.75" customHeight="1" thickBot="1" x14ac:dyDescent="0.25">
      <c r="A84" s="6" t="s">
        <v>61</v>
      </c>
      <c r="B84" s="49" t="s">
        <v>59</v>
      </c>
    </row>
    <row r="85" spans="1:5" ht="15" customHeight="1" thickBot="1" x14ac:dyDescent="0.25">
      <c r="A85" s="6" t="s">
        <v>43</v>
      </c>
      <c r="B85" s="50" t="s">
        <v>49</v>
      </c>
    </row>
    <row r="86" spans="1:5" ht="15" customHeight="1" thickBot="1" x14ac:dyDescent="0.25">
      <c r="A86" s="6" t="s">
        <v>45</v>
      </c>
      <c r="B86" s="50" t="s">
        <v>46</v>
      </c>
    </row>
    <row r="87" spans="1:5" ht="15" customHeight="1" thickBot="1" x14ac:dyDescent="0.25">
      <c r="A87" s="6" t="s">
        <v>47</v>
      </c>
      <c r="B87" s="8">
        <f>1200+1981+187448.08+15075.89+476.94+1550.14</f>
        <v>207732.05</v>
      </c>
    </row>
    <row r="88" spans="1:5" ht="39" customHeight="1" thickBot="1" x14ac:dyDescent="0.25">
      <c r="A88" s="6" t="s">
        <v>61</v>
      </c>
      <c r="B88" s="49" t="s">
        <v>60</v>
      </c>
    </row>
    <row r="89" spans="1:5" ht="15" customHeight="1" thickBot="1" x14ac:dyDescent="0.25">
      <c r="A89" s="6" t="s">
        <v>43</v>
      </c>
      <c r="B89" s="50" t="s">
        <v>49</v>
      </c>
    </row>
    <row r="90" spans="1:5" ht="15" customHeight="1" thickBot="1" x14ac:dyDescent="0.25">
      <c r="A90" s="6" t="s">
        <v>45</v>
      </c>
      <c r="B90" s="50" t="s">
        <v>46</v>
      </c>
    </row>
    <row r="91" spans="1:5" ht="15" customHeight="1" thickBot="1" x14ac:dyDescent="0.25">
      <c r="A91" s="6" t="s">
        <v>47</v>
      </c>
      <c r="B91" s="8">
        <f>5600+8000</f>
        <v>13600</v>
      </c>
    </row>
    <row r="92" spans="1:5" ht="29.25" customHeight="1" thickBot="1" x14ac:dyDescent="0.25">
      <c r="A92" s="6" t="s">
        <v>61</v>
      </c>
      <c r="B92" s="49" t="s">
        <v>62</v>
      </c>
      <c r="E92" s="65"/>
    </row>
    <row r="93" spans="1:5" ht="15" customHeight="1" thickBot="1" x14ac:dyDescent="0.25">
      <c r="A93" s="6" t="s">
        <v>43</v>
      </c>
      <c r="B93" s="50" t="s">
        <v>63</v>
      </c>
    </row>
    <row r="94" spans="1:5" ht="15" customHeight="1" thickBot="1" x14ac:dyDescent="0.25">
      <c r="A94" s="6" t="s">
        <v>45</v>
      </c>
      <c r="B94" s="50" t="s">
        <v>46</v>
      </c>
    </row>
    <row r="95" spans="1:5" ht="15" customHeight="1" thickBot="1" x14ac:dyDescent="0.25">
      <c r="A95" s="6" t="s">
        <v>47</v>
      </c>
      <c r="B95" s="8">
        <v>9000</v>
      </c>
    </row>
    <row r="96" spans="1:5" ht="15" customHeight="1" x14ac:dyDescent="0.2">
      <c r="A96" s="24" t="s">
        <v>32</v>
      </c>
      <c r="B96" s="58"/>
    </row>
    <row r="97" spans="1:2" ht="15" customHeight="1" x14ac:dyDescent="0.2">
      <c r="A97" s="24" t="s">
        <v>33</v>
      </c>
      <c r="B97" s="59"/>
    </row>
    <row r="98" spans="1:2" ht="15" customHeight="1" thickBot="1" x14ac:dyDescent="0.25">
      <c r="A98" s="25" t="s">
        <v>34</v>
      </c>
      <c r="B98" s="60"/>
    </row>
    <row r="99" spans="1:2" ht="15" customHeight="1" thickBot="1" x14ac:dyDescent="0.25">
      <c r="A99" s="6" t="s">
        <v>35</v>
      </c>
      <c r="B99" s="44" t="s">
        <v>64</v>
      </c>
    </row>
    <row r="100" spans="1:2" ht="15" customHeight="1" thickBot="1" x14ac:dyDescent="0.25">
      <c r="A100" s="6" t="s">
        <v>37</v>
      </c>
      <c r="B100" s="45">
        <f>B104+B108+B112+B116+B120</f>
        <v>5016599.8013399998</v>
      </c>
    </row>
    <row r="101" spans="1:2" ht="109.5" customHeight="1" x14ac:dyDescent="0.2">
      <c r="A101" s="5" t="s">
        <v>61</v>
      </c>
      <c r="B101" s="54" t="s">
        <v>65</v>
      </c>
    </row>
    <row r="102" spans="1:2" ht="15" customHeight="1" thickBot="1" x14ac:dyDescent="0.25">
      <c r="A102" s="6" t="s">
        <v>43</v>
      </c>
      <c r="B102" s="50" t="s">
        <v>44</v>
      </c>
    </row>
    <row r="103" spans="1:2" ht="15" customHeight="1" thickBot="1" x14ac:dyDescent="0.25">
      <c r="A103" s="6" t="s">
        <v>45</v>
      </c>
      <c r="B103" s="50" t="s">
        <v>46</v>
      </c>
    </row>
    <row r="104" spans="1:2" ht="15" customHeight="1" thickBot="1" x14ac:dyDescent="0.25">
      <c r="A104" s="6" t="s">
        <v>47</v>
      </c>
      <c r="B104" s="8">
        <f>361792.95+1713650.72+961201.5</f>
        <v>3036645.17</v>
      </c>
    </row>
    <row r="105" spans="1:2" ht="51" customHeight="1" thickBot="1" x14ac:dyDescent="0.25">
      <c r="A105" s="15" t="s">
        <v>61</v>
      </c>
      <c r="B105" s="49" t="s">
        <v>66</v>
      </c>
    </row>
    <row r="106" spans="1:2" ht="15" customHeight="1" thickBot="1" x14ac:dyDescent="0.25">
      <c r="A106" s="15" t="s">
        <v>43</v>
      </c>
      <c r="B106" s="50" t="s">
        <v>44</v>
      </c>
    </row>
    <row r="107" spans="1:2" ht="15" customHeight="1" thickBot="1" x14ac:dyDescent="0.25">
      <c r="A107" s="15" t="s">
        <v>45</v>
      </c>
      <c r="B107" s="50" t="s">
        <v>46</v>
      </c>
    </row>
    <row r="108" spans="1:2" ht="15" customHeight="1" thickBot="1" x14ac:dyDescent="0.25">
      <c r="A108" s="15" t="s">
        <v>47</v>
      </c>
      <c r="B108" s="8">
        <f>B104*30.2%</f>
        <v>917066.84133999993</v>
      </c>
    </row>
    <row r="109" spans="1:2" ht="48" customHeight="1" thickBot="1" x14ac:dyDescent="0.25">
      <c r="A109" s="15" t="s">
        <v>61</v>
      </c>
      <c r="B109" s="49" t="s">
        <v>67</v>
      </c>
    </row>
    <row r="110" spans="1:2" ht="15" customHeight="1" thickBot="1" x14ac:dyDescent="0.25">
      <c r="A110" s="15" t="s">
        <v>43</v>
      </c>
      <c r="B110" s="50" t="s">
        <v>44</v>
      </c>
    </row>
    <row r="111" spans="1:2" ht="15" customHeight="1" thickBot="1" x14ac:dyDescent="0.25">
      <c r="A111" s="15" t="s">
        <v>45</v>
      </c>
      <c r="B111" s="50" t="s">
        <v>46</v>
      </c>
    </row>
    <row r="112" spans="1:2" ht="15" customHeight="1" thickBot="1" x14ac:dyDescent="0.25">
      <c r="A112" s="15" t="s">
        <v>47</v>
      </c>
      <c r="B112" s="8">
        <v>125146.13</v>
      </c>
    </row>
    <row r="113" spans="1:2" ht="76.5" customHeight="1" thickBot="1" x14ac:dyDescent="0.25">
      <c r="A113" s="15" t="s">
        <v>61</v>
      </c>
      <c r="B113" s="49" t="s">
        <v>68</v>
      </c>
    </row>
    <row r="114" spans="1:2" ht="15" customHeight="1" thickBot="1" x14ac:dyDescent="0.25">
      <c r="A114" s="15" t="s">
        <v>43</v>
      </c>
      <c r="B114" s="50" t="s">
        <v>44</v>
      </c>
    </row>
    <row r="115" spans="1:2" ht="15" customHeight="1" thickBot="1" x14ac:dyDescent="0.25">
      <c r="A115" s="15" t="s">
        <v>45</v>
      </c>
      <c r="B115" s="50" t="s">
        <v>46</v>
      </c>
    </row>
    <row r="116" spans="1:2" ht="15" customHeight="1" thickBot="1" x14ac:dyDescent="0.25">
      <c r="A116" s="15" t="s">
        <v>47</v>
      </c>
      <c r="B116" s="8">
        <v>761789.9</v>
      </c>
    </row>
    <row r="117" spans="1:2" ht="39.75" customHeight="1" thickBot="1" x14ac:dyDescent="0.25">
      <c r="A117" s="15" t="s">
        <v>61</v>
      </c>
      <c r="B117" s="49" t="s">
        <v>69</v>
      </c>
    </row>
    <row r="118" spans="1:2" ht="15" customHeight="1" thickBot="1" x14ac:dyDescent="0.25">
      <c r="A118" s="15" t="s">
        <v>43</v>
      </c>
      <c r="B118" s="50" t="s">
        <v>44</v>
      </c>
    </row>
    <row r="119" spans="1:2" ht="15" customHeight="1" thickBot="1" x14ac:dyDescent="0.25">
      <c r="A119" s="15" t="s">
        <v>45</v>
      </c>
      <c r="B119" s="50" t="s">
        <v>46</v>
      </c>
    </row>
    <row r="120" spans="1:2" ht="15" customHeight="1" thickBot="1" x14ac:dyDescent="0.25">
      <c r="A120" s="15" t="s">
        <v>47</v>
      </c>
      <c r="B120" s="8">
        <f>340.29+175611.47</f>
        <v>175951.76</v>
      </c>
    </row>
    <row r="121" spans="1:2" ht="15" customHeight="1" x14ac:dyDescent="0.2">
      <c r="A121" s="16" t="s">
        <v>70</v>
      </c>
      <c r="B121" s="12"/>
    </row>
    <row r="122" spans="1:2" ht="15" customHeight="1" thickBot="1" x14ac:dyDescent="0.25">
      <c r="A122" s="17" t="s">
        <v>71</v>
      </c>
      <c r="B122" s="14"/>
    </row>
    <row r="123" spans="1:2" ht="15" customHeight="1" x14ac:dyDescent="0.2">
      <c r="A123" s="18" t="s">
        <v>8</v>
      </c>
      <c r="B123" s="12"/>
    </row>
    <row r="124" spans="1:2" ht="15" customHeight="1" thickBot="1" x14ac:dyDescent="0.25">
      <c r="A124" s="15" t="s">
        <v>9</v>
      </c>
      <c r="B124" s="13">
        <v>0</v>
      </c>
    </row>
    <row r="125" spans="1:2" ht="15" customHeight="1" x14ac:dyDescent="0.2">
      <c r="A125" s="18" t="s">
        <v>72</v>
      </c>
      <c r="B125" s="12"/>
    </row>
    <row r="126" spans="1:2" ht="15" customHeight="1" thickBot="1" x14ac:dyDescent="0.25">
      <c r="A126" s="15" t="s">
        <v>9</v>
      </c>
      <c r="B126" s="13">
        <v>0</v>
      </c>
    </row>
    <row r="127" spans="1:2" ht="15" customHeight="1" thickBot="1" x14ac:dyDescent="0.25">
      <c r="A127" s="15" t="s">
        <v>73</v>
      </c>
      <c r="B127" s="13">
        <f>B139+B153+B167-B137-B151-B165+B166+B152+B138</f>
        <v>3519671.7299999986</v>
      </c>
    </row>
    <row r="128" spans="1:2" ht="15" customHeight="1" thickBot="1" x14ac:dyDescent="0.25">
      <c r="A128" s="15" t="s">
        <v>29</v>
      </c>
      <c r="B128" s="13">
        <v>0</v>
      </c>
    </row>
    <row r="129" spans="1:2" ht="15" customHeight="1" x14ac:dyDescent="0.2">
      <c r="A129" s="18" t="s">
        <v>74</v>
      </c>
      <c r="B129" s="12"/>
    </row>
    <row r="130" spans="1:2" ht="15" customHeight="1" thickBot="1" x14ac:dyDescent="0.25">
      <c r="A130" s="15" t="s">
        <v>9</v>
      </c>
      <c r="B130" s="13">
        <v>0</v>
      </c>
    </row>
    <row r="131" spans="1:2" ht="15" customHeight="1" thickBot="1" x14ac:dyDescent="0.25">
      <c r="A131" s="15" t="s">
        <v>75</v>
      </c>
      <c r="B131" s="13">
        <f>B139+B153+B167</f>
        <v>2476338.98</v>
      </c>
    </row>
    <row r="132" spans="1:2" ht="15" customHeight="1" x14ac:dyDescent="0.2">
      <c r="A132" s="22" t="s">
        <v>76</v>
      </c>
      <c r="B132" s="12"/>
    </row>
    <row r="133" spans="1:2" ht="15" customHeight="1" thickBot="1" x14ac:dyDescent="0.25">
      <c r="A133" s="23" t="s">
        <v>77</v>
      </c>
      <c r="B133" s="14"/>
    </row>
    <row r="134" spans="1:2" ht="15" customHeight="1" thickBot="1" x14ac:dyDescent="0.25">
      <c r="A134" s="15" t="s">
        <v>78</v>
      </c>
      <c r="B134" s="61" t="s">
        <v>96</v>
      </c>
    </row>
    <row r="135" spans="1:2" ht="15" customHeight="1" thickBot="1" x14ac:dyDescent="0.25">
      <c r="A135" s="15" t="s">
        <v>45</v>
      </c>
      <c r="B135" s="50" t="s">
        <v>79</v>
      </c>
    </row>
    <row r="136" spans="1:2" ht="15" customHeight="1" thickBot="1" x14ac:dyDescent="0.25">
      <c r="A136" s="15" t="s">
        <v>80</v>
      </c>
      <c r="B136" s="29">
        <v>5124.7979999999998</v>
      </c>
    </row>
    <row r="137" spans="1:2" ht="15" customHeight="1" thickBot="1" x14ac:dyDescent="0.25">
      <c r="A137" s="15" t="s">
        <v>81</v>
      </c>
      <c r="B137" s="29">
        <v>7949377.29</v>
      </c>
    </row>
    <row r="138" spans="1:2" ht="15" customHeight="1" thickBot="1" x14ac:dyDescent="0.25">
      <c r="A138" s="15" t="s">
        <v>82</v>
      </c>
      <c r="B138" s="29">
        <v>8418921.3499999996</v>
      </c>
    </row>
    <row r="139" spans="1:2" ht="15" customHeight="1" thickBot="1" x14ac:dyDescent="0.25">
      <c r="A139" s="15" t="s">
        <v>83</v>
      </c>
      <c r="B139" s="29">
        <v>1944961.35</v>
      </c>
    </row>
    <row r="140" spans="1:2" ht="15" customHeight="1" x14ac:dyDescent="0.2">
      <c r="A140" s="18" t="s">
        <v>84</v>
      </c>
      <c r="B140" s="28"/>
    </row>
    <row r="141" spans="1:2" ht="15" customHeight="1" thickBot="1" x14ac:dyDescent="0.25">
      <c r="A141" s="15" t="s">
        <v>85</v>
      </c>
      <c r="B141" s="29">
        <v>7985079.5499999998</v>
      </c>
    </row>
    <row r="142" spans="1:2" ht="15" customHeight="1" x14ac:dyDescent="0.2">
      <c r="A142" s="18" t="s">
        <v>86</v>
      </c>
      <c r="B142" s="28"/>
    </row>
    <row r="143" spans="1:2" ht="15" customHeight="1" thickBot="1" x14ac:dyDescent="0.25">
      <c r="A143" s="15" t="s">
        <v>87</v>
      </c>
      <c r="B143" s="29">
        <v>7985079.5499999998</v>
      </c>
    </row>
    <row r="144" spans="1:2" ht="15" customHeight="1" x14ac:dyDescent="0.2">
      <c r="A144" s="19" t="s">
        <v>88</v>
      </c>
      <c r="B144" s="30"/>
    </row>
    <row r="145" spans="1:2" ht="15" customHeight="1" thickBot="1" x14ac:dyDescent="0.25">
      <c r="A145" s="15" t="s">
        <v>85</v>
      </c>
      <c r="B145" s="31">
        <v>0</v>
      </c>
    </row>
    <row r="146" spans="1:2" ht="15" customHeight="1" x14ac:dyDescent="0.2">
      <c r="A146" s="18" t="s">
        <v>89</v>
      </c>
      <c r="B146" s="32"/>
    </row>
    <row r="147" spans="1:2" ht="15" customHeight="1" thickBot="1" x14ac:dyDescent="0.25">
      <c r="A147" s="15" t="s">
        <v>90</v>
      </c>
      <c r="B147" s="31">
        <v>0</v>
      </c>
    </row>
    <row r="148" spans="1:2" ht="15" customHeight="1" thickBot="1" x14ac:dyDescent="0.25">
      <c r="A148" s="15" t="s">
        <v>78</v>
      </c>
      <c r="B148" s="62" t="s">
        <v>91</v>
      </c>
    </row>
    <row r="149" spans="1:2" ht="15" customHeight="1" thickBot="1" x14ac:dyDescent="0.25">
      <c r="A149" s="15" t="s">
        <v>45</v>
      </c>
      <c r="B149" s="50" t="s">
        <v>92</v>
      </c>
    </row>
    <row r="150" spans="1:2" ht="15" customHeight="1" thickBot="1" x14ac:dyDescent="0.25">
      <c r="A150" s="15" t="s">
        <v>80</v>
      </c>
      <c r="B150" s="31">
        <v>20670.82</v>
      </c>
    </row>
    <row r="151" spans="1:2" ht="15" customHeight="1" thickBot="1" x14ac:dyDescent="0.25">
      <c r="A151" s="15" t="s">
        <v>81</v>
      </c>
      <c r="B151" s="31">
        <v>779371.75</v>
      </c>
    </row>
    <row r="152" spans="1:2" ht="15" customHeight="1" thickBot="1" x14ac:dyDescent="0.25">
      <c r="A152" s="15" t="s">
        <v>82</v>
      </c>
      <c r="B152" s="31">
        <v>1049117.33</v>
      </c>
    </row>
    <row r="153" spans="1:2" ht="15" customHeight="1" thickBot="1" x14ac:dyDescent="0.25">
      <c r="A153" s="15" t="s">
        <v>83</v>
      </c>
      <c r="B153" s="31">
        <v>15896.75</v>
      </c>
    </row>
    <row r="154" spans="1:2" ht="15" customHeight="1" x14ac:dyDescent="0.2">
      <c r="A154" s="18" t="s">
        <v>84</v>
      </c>
      <c r="B154" s="33"/>
    </row>
    <row r="155" spans="1:2" ht="15" customHeight="1" thickBot="1" x14ac:dyDescent="0.25">
      <c r="A155" s="15" t="s">
        <v>85</v>
      </c>
      <c r="B155" s="31">
        <v>898341.15</v>
      </c>
    </row>
    <row r="156" spans="1:2" ht="15" customHeight="1" x14ac:dyDescent="0.2">
      <c r="A156" s="18" t="s">
        <v>86</v>
      </c>
      <c r="B156" s="33">
        <v>898341.15</v>
      </c>
    </row>
    <row r="157" spans="1:2" ht="15" customHeight="1" thickBot="1" x14ac:dyDescent="0.25">
      <c r="A157" s="15" t="s">
        <v>87</v>
      </c>
      <c r="B157" s="31"/>
    </row>
    <row r="158" spans="1:2" ht="15" customHeight="1" x14ac:dyDescent="0.2">
      <c r="A158" s="18" t="s">
        <v>88</v>
      </c>
      <c r="B158" s="33"/>
    </row>
    <row r="159" spans="1:2" ht="15" customHeight="1" thickBot="1" x14ac:dyDescent="0.25">
      <c r="A159" s="15" t="s">
        <v>85</v>
      </c>
      <c r="B159" s="31">
        <v>0</v>
      </c>
    </row>
    <row r="160" spans="1:2" ht="15" customHeight="1" x14ac:dyDescent="0.2">
      <c r="A160" s="18" t="s">
        <v>89</v>
      </c>
      <c r="B160" s="32"/>
    </row>
    <row r="161" spans="1:2" ht="15" customHeight="1" thickBot="1" x14ac:dyDescent="0.25">
      <c r="A161" s="15" t="s">
        <v>90</v>
      </c>
      <c r="B161" s="31">
        <v>0</v>
      </c>
    </row>
    <row r="162" spans="1:2" ht="26.25" customHeight="1" thickBot="1" x14ac:dyDescent="0.25">
      <c r="A162" s="20" t="s">
        <v>78</v>
      </c>
      <c r="B162" s="63" t="s">
        <v>93</v>
      </c>
    </row>
    <row r="163" spans="1:2" ht="15" customHeight="1" thickBot="1" x14ac:dyDescent="0.25">
      <c r="A163" s="15" t="s">
        <v>45</v>
      </c>
      <c r="B163" s="64" t="s">
        <v>94</v>
      </c>
    </row>
    <row r="164" spans="1:2" ht="15" customHeight="1" thickBot="1" x14ac:dyDescent="0.25">
      <c r="A164" s="15" t="s">
        <v>80</v>
      </c>
      <c r="B164" s="29">
        <v>666295.93999999994</v>
      </c>
    </row>
    <row r="165" spans="1:2" ht="15" customHeight="1" thickBot="1" x14ac:dyDescent="0.25">
      <c r="A165" s="15" t="s">
        <v>81</v>
      </c>
      <c r="B165" s="29">
        <v>1775598.7</v>
      </c>
    </row>
    <row r="166" spans="1:2" ht="15" customHeight="1" thickBot="1" x14ac:dyDescent="0.25">
      <c r="A166" s="15" t="s">
        <v>82</v>
      </c>
      <c r="B166" s="29">
        <v>2079641.81</v>
      </c>
    </row>
    <row r="167" spans="1:2" ht="15" customHeight="1" thickBot="1" x14ac:dyDescent="0.25">
      <c r="A167" s="15" t="s">
        <v>83</v>
      </c>
      <c r="B167" s="29">
        <v>515480.88</v>
      </c>
    </row>
    <row r="168" spans="1:2" ht="15" customHeight="1" x14ac:dyDescent="0.2">
      <c r="A168" s="18" t="s">
        <v>84</v>
      </c>
      <c r="B168" s="28"/>
    </row>
    <row r="169" spans="1:2" ht="15" customHeight="1" thickBot="1" x14ac:dyDescent="0.25">
      <c r="A169" s="15" t="s">
        <v>85</v>
      </c>
      <c r="B169" s="29">
        <v>1776020.5</v>
      </c>
    </row>
    <row r="170" spans="1:2" ht="15" customHeight="1" x14ac:dyDescent="0.2">
      <c r="A170" s="18" t="s">
        <v>86</v>
      </c>
      <c r="B170" s="28"/>
    </row>
    <row r="171" spans="1:2" ht="15" customHeight="1" thickBot="1" x14ac:dyDescent="0.25">
      <c r="A171" s="15" t="s">
        <v>87</v>
      </c>
      <c r="B171" s="29">
        <v>1776020.5</v>
      </c>
    </row>
    <row r="172" spans="1:2" ht="15" customHeight="1" x14ac:dyDescent="0.2">
      <c r="A172" s="18" t="s">
        <v>88</v>
      </c>
      <c r="B172" s="28"/>
    </row>
    <row r="173" spans="1:2" ht="15" customHeight="1" thickBot="1" x14ac:dyDescent="0.25">
      <c r="A173" s="15" t="s">
        <v>85</v>
      </c>
      <c r="B173" s="29">
        <v>0</v>
      </c>
    </row>
    <row r="174" spans="1:2" ht="15" customHeight="1" x14ac:dyDescent="0.2">
      <c r="A174" s="18" t="s">
        <v>89</v>
      </c>
      <c r="B174" s="28"/>
    </row>
    <row r="175" spans="1:2" ht="15" customHeight="1" thickBot="1" x14ac:dyDescent="0.25">
      <c r="A175" s="15" t="s">
        <v>90</v>
      </c>
      <c r="B175" s="29">
        <v>0</v>
      </c>
    </row>
    <row r="176" spans="1:2" ht="15" customHeight="1" x14ac:dyDescent="0.2">
      <c r="A176" s="21"/>
    </row>
  </sheetData>
  <mergeCells count="1">
    <mergeCell ref="A1:B2"/>
  </mergeCells>
  <pageMargins left="0.39370078740157483" right="0.39370078740157483" top="0.39370078740157483" bottom="0.39370078740157483" header="0.39370078740157483" footer="0.39370078740157483"/>
  <pageSetup paperSize="9" scale="90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Лист2!_Hlk4535866</vt:lpstr>
      <vt:lpstr>Лист2!_Hlk4535907</vt:lpstr>
      <vt:lpstr>Лист2!_Hlk4536147</vt:lpstr>
      <vt:lpstr>Лист2!_Hlk4536156</vt:lpstr>
      <vt:lpstr>Лист2!_Hlk4536457</vt:lpstr>
      <vt:lpstr>Лист2!_Hlk4536585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29</cp:revision>
  <cp:lastPrinted>2019-04-01T09:10:38Z</cp:lastPrinted>
  <dcterms:created xsi:type="dcterms:W3CDTF">2018-11-06T09:45:06Z</dcterms:created>
  <dcterms:modified xsi:type="dcterms:W3CDTF">2019-04-01T09:17:32Z</dcterms:modified>
</cp:coreProperties>
</file>